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Лист1" sheetId="1" r:id="rId1"/>
  </sheets>
  <definedNames>
    <definedName name="_xlnm.Print_Titles" localSheetId="0">Лист1!$12:$13</definedName>
  </definedNames>
  <calcPr calcId="152511"/>
</workbook>
</file>

<file path=xl/calcChain.xml><?xml version="1.0" encoding="utf-8"?>
<calcChain xmlns="http://schemas.openxmlformats.org/spreadsheetml/2006/main">
  <c r="E26" i="1" l="1"/>
  <c r="F27" i="1"/>
  <c r="F46" i="1" l="1"/>
  <c r="E45" i="1"/>
  <c r="F45" i="1" s="1"/>
  <c r="E43" i="1"/>
  <c r="D43" i="1"/>
  <c r="F43" i="1" s="1"/>
  <c r="F42" i="1"/>
  <c r="F37" i="1"/>
  <c r="F32" i="1"/>
  <c r="F31" i="1"/>
  <c r="E21" i="1"/>
  <c r="E25" i="1"/>
  <c r="F28" i="1" l="1"/>
  <c r="E23" i="1"/>
  <c r="E18" i="1"/>
  <c r="D18" i="1"/>
  <c r="D16" i="1"/>
  <c r="E16" i="1"/>
  <c r="E22" i="1" l="1"/>
  <c r="D14" i="1"/>
  <c r="F21" i="1" l="1"/>
  <c r="F19" i="1"/>
  <c r="F23" i="1" l="1"/>
  <c r="F24" i="1" l="1"/>
  <c r="F22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<sst xmlns="http://schemas.openxmlformats.org/spreadsheetml/2006/main" count="64" uniqueCount="50">
  <si>
    <t>Наименование целевого показателя</t>
  </si>
  <si>
    <t>Целевое значение показателя</t>
  </si>
  <si>
    <t>Факт</t>
  </si>
  <si>
    <t>% выполнения</t>
  </si>
  <si>
    <t>Выполнение запланированных объемов стоматологической медицинской помощи в рамках Территориальной программы государственных гарантий</t>
  </si>
  <si>
    <t>Выполнение запланированных объемов стационарной медицинской помощи, за исключением специализированной высокотехнологичной медицинской помощи и помощи, оказываемой в отделениях сестринского ухода, в рамках Территориальной программы государственных гарантий</t>
  </si>
  <si>
    <t>Выполнение запланированных объемов стационарзамещающей медицинской помощи в рамках Территориальной программы государственных гарантий</t>
  </si>
  <si>
    <t>Выполнение запланированных объемов скорой, в том числе специализированной, медицинской помощи в рамках Территориальной программы государственных гарантий</t>
  </si>
  <si>
    <t>Выполнение государственного задания по всем услугам, имеющим количественный показатель, в финансовом выражении</t>
  </si>
  <si>
    <t>Доля выездов бригад скорой медицинской помощи со временем доезда менее 20 минут</t>
  </si>
  <si>
    <t>Работа койки круглосуточного пребывания</t>
  </si>
  <si>
    <t>Охват вакцинацией в рамках Национального календаря профилактических прививок</t>
  </si>
  <si>
    <t>Доля посещений с профилактической целью в общем числе посещений</t>
  </si>
  <si>
    <t>Охват прикрепленного населения профилактическими рентгенофлюорографическими методами обследования (взрослые и подростки в возрасте 15-17 лет)</t>
  </si>
  <si>
    <t>Охват детей туберкулинодиагностикой (0-14 лет)</t>
  </si>
  <si>
    <t>Производственный травматизм и профессиональная заболеваемость среди работников</t>
  </si>
  <si>
    <t>Случаи ДТП по вине водителя учреждения, повлекшие за собой материальный ущерб учреждению</t>
  </si>
  <si>
    <t>Обращение работников учреждения по вопросам оплаты труда</t>
  </si>
  <si>
    <t>Использование предварительной записи на прием к врачам-специалистам в электронном виде</t>
  </si>
  <si>
    <t>Доля больных с выявленными злокачественными новообразованиями на I - II стадии</t>
  </si>
  <si>
    <t>Количество абортов на 1000 женщин фертильного возраста (от 15 до 49 лет)</t>
  </si>
  <si>
    <t>Удельный вес пациентов, у которых ведутся электронные медицинские карты, от общего числа пациентов</t>
  </si>
  <si>
    <t>к приказу</t>
  </si>
  <si>
    <t>Министерства здравоохранения</t>
  </si>
  <si>
    <t>Мурманской области</t>
  </si>
  <si>
    <t>ГОБУЗ "Кольская центральная районная больница"</t>
  </si>
  <si>
    <t>Отчет о результатах деятельности</t>
  </si>
  <si>
    <t>годовой показатель</t>
  </si>
  <si>
    <t>имеется</t>
  </si>
  <si>
    <t>Средняя длительность пребывания больного на койке в круглосуточном стационаре, установленная в рамках Территориальной программы государственных гарантий на соответствующий год для медицинской организации (без коек сестринского ухода)</t>
  </si>
  <si>
    <t>Одногодичная летальность больных со злокачественными новообразованиями</t>
  </si>
  <si>
    <t>Доля санированных лиц в рамках Территориальной программы государственных гарантий</t>
  </si>
  <si>
    <t>Охват населения обучением в школах здоровья основам здорового образа жизни и профилактике заболеваний</t>
  </si>
  <si>
    <t>Приложение № 6</t>
  </si>
  <si>
    <t>от 25.08.2017 № 516</t>
  </si>
  <si>
    <t>№ п/п</t>
  </si>
  <si>
    <t>Отчет о результатах деятельности государственного областного учреждения</t>
  </si>
  <si>
    <t>№ целевого показателя по приказу</t>
  </si>
  <si>
    <t>Выполнение запланированных объемов амбулаторной медицинской помощи, за исключением стоматологической медицинской помощи, в рамках Территориальной программы государственных гарантий</t>
  </si>
  <si>
    <t>Выполнение финансовых показателей плана-задания в рамках Территориальной программы обязательного медицинского страхования</t>
  </si>
  <si>
    <t xml:space="preserve">                                подпись</t>
  </si>
  <si>
    <t xml:space="preserve">Руководитель учреждения _______________________________ </t>
  </si>
  <si>
    <t>Корсаков Александр Евгеньевич</t>
  </si>
  <si>
    <t>за 12 месяцев 2018 года</t>
  </si>
  <si>
    <t>373975 (всего посещений)</t>
  </si>
  <si>
    <t>127331 (посещений с проф.целью)</t>
  </si>
  <si>
    <t>Дата представления: 28.01.2019г.</t>
  </si>
  <si>
    <t>Выполнение государственного заданияпо всем услугам, имеющим количественный показатель, в финансовом выражении</t>
  </si>
  <si>
    <t>Охват детей туберкулинодиагноститкой (0-14 лет)</t>
  </si>
  <si>
    <t>Больничная летальность*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</si>
</sst>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2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abSelected="1" workbookViewId="0">
      <selection activeCell="L14" sqref="L14"/>
    </sheetView>
  </sheetViews>
  <sheetFormatPr defaultRowHeight="14.25" x14ac:dyDescent="0.2"/>
  <cols>
    <col min="1" max="1" width="6.140625" style="9" customWidth="1"/>
    <col min="2" max="2" width="12.140625" style="25" customWidth="1"/>
    <col min="3" max="3" width="37.85546875" style="17" customWidth="1"/>
    <col min="4" max="4" width="19.28515625" style="9" customWidth="1"/>
    <col min="5" max="5" width="18" style="9" customWidth="1"/>
    <col min="6" max="6" width="13" style="9" customWidth="1"/>
    <col min="7" max="7" width="12.85546875" style="9" customWidth="1"/>
    <col min="8" max="16384" width="9.140625" style="9"/>
  </cols>
  <sheetData>
    <row r="1" spans="1:9" s="5" customFormat="1" ht="15.75" customHeight="1" x14ac:dyDescent="0.25">
      <c r="B1" s="1"/>
      <c r="C1" s="2"/>
      <c r="D1" s="3"/>
      <c r="E1" s="2"/>
      <c r="F1" s="2" t="s">
        <v>33</v>
      </c>
    </row>
    <row r="2" spans="1:9" s="5" customFormat="1" ht="15.75" customHeight="1" x14ac:dyDescent="0.25">
      <c r="B2" s="1"/>
      <c r="C2" s="2"/>
      <c r="D2" s="3"/>
      <c r="E2" s="2"/>
      <c r="F2" s="2" t="s">
        <v>22</v>
      </c>
    </row>
    <row r="3" spans="1:9" s="5" customFormat="1" ht="17.25" customHeight="1" x14ac:dyDescent="0.25">
      <c r="B3" s="1"/>
      <c r="C3" s="2"/>
      <c r="D3" s="3"/>
      <c r="E3" s="2"/>
      <c r="F3" s="2" t="s">
        <v>23</v>
      </c>
    </row>
    <row r="4" spans="1:9" s="5" customFormat="1" ht="15" customHeight="1" x14ac:dyDescent="0.25">
      <c r="B4" s="1"/>
      <c r="C4" s="2"/>
      <c r="D4" s="3"/>
      <c r="E4" s="2"/>
      <c r="F4" s="2" t="s">
        <v>24</v>
      </c>
    </row>
    <row r="5" spans="1:9" s="5" customFormat="1" ht="15.75" customHeight="1" x14ac:dyDescent="0.25">
      <c r="B5" s="1"/>
      <c r="C5" s="2"/>
      <c r="D5" s="3"/>
      <c r="E5" s="2"/>
      <c r="F5" s="2" t="s">
        <v>34</v>
      </c>
    </row>
    <row r="6" spans="1:9" s="5" customFormat="1" ht="15.75" x14ac:dyDescent="0.25">
      <c r="B6" s="54"/>
      <c r="C6" s="54"/>
      <c r="D6" s="54"/>
      <c r="E6" s="54"/>
      <c r="F6" s="54"/>
    </row>
    <row r="7" spans="1:9" s="32" customFormat="1" ht="18" x14ac:dyDescent="0.25">
      <c r="B7" s="33"/>
      <c r="C7" s="55" t="s">
        <v>25</v>
      </c>
      <c r="D7" s="55"/>
      <c r="E7" s="55"/>
      <c r="F7" s="33"/>
    </row>
    <row r="8" spans="1:9" s="32" customFormat="1" ht="18" x14ac:dyDescent="0.25">
      <c r="B8" s="33"/>
      <c r="C8" s="33"/>
      <c r="D8" s="33"/>
      <c r="E8" s="33"/>
      <c r="F8" s="33"/>
    </row>
    <row r="9" spans="1:9" s="32" customFormat="1" ht="39" customHeight="1" x14ac:dyDescent="0.25">
      <c r="B9" s="33"/>
      <c r="C9" s="56" t="s">
        <v>36</v>
      </c>
      <c r="D9" s="56" t="s">
        <v>26</v>
      </c>
      <c r="E9" s="56"/>
      <c r="F9" s="33"/>
    </row>
    <row r="10" spans="1:9" s="32" customFormat="1" ht="18" x14ac:dyDescent="0.25">
      <c r="B10" s="34"/>
      <c r="C10" s="57" t="s">
        <v>43</v>
      </c>
      <c r="D10" s="57"/>
      <c r="E10" s="57"/>
      <c r="F10" s="34"/>
    </row>
    <row r="11" spans="1:9" x14ac:dyDescent="0.2">
      <c r="B11" s="6"/>
      <c r="C11" s="7"/>
      <c r="D11" s="8"/>
      <c r="E11" s="8"/>
      <c r="F11" s="8"/>
    </row>
    <row r="12" spans="1:9" ht="23.25" customHeight="1" x14ac:dyDescent="0.2">
      <c r="A12" s="53" t="s">
        <v>35</v>
      </c>
      <c r="B12" s="58" t="s">
        <v>37</v>
      </c>
      <c r="C12" s="59" t="s">
        <v>0</v>
      </c>
      <c r="D12" s="58" t="s">
        <v>1</v>
      </c>
      <c r="E12" s="61" t="s">
        <v>2</v>
      </c>
      <c r="F12" s="58" t="s">
        <v>3</v>
      </c>
    </row>
    <row r="13" spans="1:9" ht="41.25" customHeight="1" x14ac:dyDescent="0.2">
      <c r="A13" s="53"/>
      <c r="B13" s="53"/>
      <c r="C13" s="60"/>
      <c r="D13" s="53"/>
      <c r="E13" s="62"/>
      <c r="F13" s="53"/>
    </row>
    <row r="14" spans="1:9" s="4" customFormat="1" ht="99.75" x14ac:dyDescent="0.2">
      <c r="A14" s="10">
        <v>1</v>
      </c>
      <c r="B14" s="10">
        <v>1</v>
      </c>
      <c r="C14" s="11" t="s">
        <v>38</v>
      </c>
      <c r="D14" s="12">
        <f>359477</f>
        <v>359477</v>
      </c>
      <c r="E14" s="12">
        <v>373975</v>
      </c>
      <c r="F14" s="13">
        <f t="shared" ref="F14:F18" si="0">E14/D14*100</f>
        <v>104.03308139324629</v>
      </c>
    </row>
    <row r="15" spans="1:9" s="4" customFormat="1" ht="71.25" x14ac:dyDescent="0.2">
      <c r="A15" s="10">
        <v>2</v>
      </c>
      <c r="B15" s="10">
        <v>2</v>
      </c>
      <c r="C15" s="11" t="s">
        <v>4</v>
      </c>
      <c r="D15" s="14">
        <v>109000</v>
      </c>
      <c r="E15" s="14">
        <v>121381</v>
      </c>
      <c r="F15" s="13">
        <f t="shared" si="0"/>
        <v>111.35871559633028</v>
      </c>
      <c r="I15" s="28"/>
    </row>
    <row r="16" spans="1:9" s="4" customFormat="1" ht="142.5" x14ac:dyDescent="0.2">
      <c r="A16" s="10">
        <v>3</v>
      </c>
      <c r="B16" s="10">
        <v>3</v>
      </c>
      <c r="C16" s="11" t="s">
        <v>5</v>
      </c>
      <c r="D16" s="12">
        <f>3570+26</f>
        <v>3596</v>
      </c>
      <c r="E16" s="12">
        <f>3664+27</f>
        <v>3691</v>
      </c>
      <c r="F16" s="13">
        <f t="shared" si="0"/>
        <v>102.64182424916575</v>
      </c>
    </row>
    <row r="17" spans="1:7" s="4" customFormat="1" ht="79.5" customHeight="1" x14ac:dyDescent="0.2">
      <c r="A17" s="10">
        <v>4</v>
      </c>
      <c r="B17" s="10">
        <v>5</v>
      </c>
      <c r="C17" s="11" t="s">
        <v>6</v>
      </c>
      <c r="D17" s="12">
        <v>2305</v>
      </c>
      <c r="E17" s="12">
        <v>3259</v>
      </c>
      <c r="F17" s="13">
        <f t="shared" si="0"/>
        <v>141.3882863340564</v>
      </c>
    </row>
    <row r="18" spans="1:7" s="4" customFormat="1" ht="85.5" x14ac:dyDescent="0.2">
      <c r="A18" s="10">
        <v>5</v>
      </c>
      <c r="B18" s="10">
        <v>7</v>
      </c>
      <c r="C18" s="11" t="s">
        <v>7</v>
      </c>
      <c r="D18" s="12">
        <f>16523+115+39</f>
        <v>16677</v>
      </c>
      <c r="E18" s="12">
        <f>16134+126+179</f>
        <v>16439</v>
      </c>
      <c r="F18" s="13">
        <f t="shared" si="0"/>
        <v>98.572884811416912</v>
      </c>
    </row>
    <row r="19" spans="1:7" s="4" customFormat="1" ht="61.5" hidden="1" customHeight="1" x14ac:dyDescent="0.2">
      <c r="A19" s="10">
        <v>6</v>
      </c>
      <c r="B19" s="10">
        <v>9</v>
      </c>
      <c r="C19" s="11" t="s">
        <v>8</v>
      </c>
      <c r="D19" s="13"/>
      <c r="E19" s="13"/>
      <c r="F19" s="15" t="e">
        <f>E19*100/D19</f>
        <v>#DIV/0!</v>
      </c>
      <c r="G19" s="27" t="s">
        <v>27</v>
      </c>
    </row>
    <row r="20" spans="1:7" s="40" customFormat="1" ht="61.5" customHeight="1" x14ac:dyDescent="0.2">
      <c r="A20" s="35">
        <v>6</v>
      </c>
      <c r="B20" s="35">
        <v>9</v>
      </c>
      <c r="C20" s="36" t="s">
        <v>47</v>
      </c>
      <c r="D20" s="37">
        <v>2564155.36</v>
      </c>
      <c r="E20" s="37">
        <v>2564155.36</v>
      </c>
      <c r="F20" s="38">
        <v>100</v>
      </c>
      <c r="G20" s="39"/>
    </row>
    <row r="21" spans="1:7" s="40" customFormat="1" ht="42.75" x14ac:dyDescent="0.2">
      <c r="A21" s="35">
        <v>7</v>
      </c>
      <c r="B21" s="35">
        <v>10</v>
      </c>
      <c r="C21" s="36" t="s">
        <v>9</v>
      </c>
      <c r="D21" s="41">
        <v>88</v>
      </c>
      <c r="E21" s="42">
        <f>(11989+93)/14077*100</f>
        <v>85.82794629537544</v>
      </c>
      <c r="F21" s="38">
        <f>E21*100/D21</f>
        <v>97.531757153835727</v>
      </c>
    </row>
    <row r="22" spans="1:7" s="4" customFormat="1" ht="71.25" x14ac:dyDescent="0.2">
      <c r="A22" s="10">
        <v>8</v>
      </c>
      <c r="B22" s="10">
        <v>14</v>
      </c>
      <c r="C22" s="11" t="s">
        <v>39</v>
      </c>
      <c r="D22" s="13">
        <v>639824487.37</v>
      </c>
      <c r="E22" s="13">
        <f>582888808.61+49685471.25</f>
        <v>632574279.86000001</v>
      </c>
      <c r="F22" s="13">
        <f t="shared" ref="F22:F24" si="1">E22/D22*100</f>
        <v>98.866844321666719</v>
      </c>
      <c r="G22" s="29"/>
    </row>
    <row r="23" spans="1:7" s="46" customFormat="1" ht="120" customHeight="1" x14ac:dyDescent="0.2">
      <c r="A23" s="44">
        <v>9</v>
      </c>
      <c r="B23" s="44">
        <v>15</v>
      </c>
      <c r="C23" s="45" t="s">
        <v>29</v>
      </c>
      <c r="D23" s="43">
        <v>12</v>
      </c>
      <c r="E23" s="37">
        <f>35569/3664</f>
        <v>9.707696506550219</v>
      </c>
      <c r="F23" s="37">
        <f t="shared" si="1"/>
        <v>80.897470887918487</v>
      </c>
    </row>
    <row r="24" spans="1:7" s="46" customFormat="1" ht="28.5" hidden="1" x14ac:dyDescent="0.2">
      <c r="A24" s="44">
        <v>11</v>
      </c>
      <c r="B24" s="44">
        <v>16</v>
      </c>
      <c r="C24" s="45" t="s">
        <v>10</v>
      </c>
      <c r="D24" s="47"/>
      <c r="E24" s="48"/>
      <c r="F24" s="37" t="e">
        <f t="shared" si="1"/>
        <v>#DIV/0!</v>
      </c>
      <c r="G24" s="49" t="s">
        <v>27</v>
      </c>
    </row>
    <row r="25" spans="1:7" s="46" customFormat="1" ht="28.5" x14ac:dyDescent="0.2">
      <c r="A25" s="44">
        <v>10</v>
      </c>
      <c r="B25" s="44">
        <v>16</v>
      </c>
      <c r="C25" s="45" t="s">
        <v>10</v>
      </c>
      <c r="D25" s="47">
        <v>329</v>
      </c>
      <c r="E25" s="48">
        <f>48147/161</f>
        <v>299.0496894409938</v>
      </c>
      <c r="F25" s="37">
        <v>90.8</v>
      </c>
      <c r="G25" s="49"/>
    </row>
    <row r="26" spans="1:7" s="4" customFormat="1" ht="15.75" x14ac:dyDescent="0.2">
      <c r="A26" s="10">
        <v>11</v>
      </c>
      <c r="B26" s="10">
        <v>17</v>
      </c>
      <c r="C26" s="11" t="s">
        <v>49</v>
      </c>
      <c r="D26" s="12">
        <v>1.8</v>
      </c>
      <c r="E26" s="52">
        <f>103*100/3291</f>
        <v>3.1297477970221816</v>
      </c>
      <c r="F26" s="15"/>
    </row>
    <row r="27" spans="1:7" s="4" customFormat="1" ht="42.75" x14ac:dyDescent="0.2">
      <c r="A27" s="10">
        <v>12</v>
      </c>
      <c r="B27" s="10">
        <v>19</v>
      </c>
      <c r="C27" s="11" t="s">
        <v>11</v>
      </c>
      <c r="D27" s="12">
        <v>34992</v>
      </c>
      <c r="E27" s="14">
        <v>33541</v>
      </c>
      <c r="F27" s="13">
        <f>E27/D27*100</f>
        <v>95.853337905807052</v>
      </c>
    </row>
    <row r="28" spans="1:7" s="4" customFormat="1" ht="47.25" x14ac:dyDescent="0.2">
      <c r="A28" s="10">
        <v>13</v>
      </c>
      <c r="B28" s="10">
        <v>20</v>
      </c>
      <c r="C28" s="11" t="s">
        <v>12</v>
      </c>
      <c r="D28" s="12" t="s">
        <v>44</v>
      </c>
      <c r="E28" s="30" t="s">
        <v>45</v>
      </c>
      <c r="F28" s="31">
        <f>127331*100/373975</f>
        <v>34.047997860819571</v>
      </c>
    </row>
    <row r="29" spans="1:7" s="4" customFormat="1" ht="71.25" hidden="1" x14ac:dyDescent="0.2">
      <c r="A29" s="10">
        <v>16</v>
      </c>
      <c r="B29" s="10">
        <v>21</v>
      </c>
      <c r="C29" s="11" t="s">
        <v>13</v>
      </c>
      <c r="D29" s="16"/>
      <c r="E29" s="16"/>
      <c r="F29" s="15"/>
      <c r="G29" s="27" t="s">
        <v>27</v>
      </c>
    </row>
    <row r="30" spans="1:7" s="4" customFormat="1" ht="42.75" hidden="1" x14ac:dyDescent="0.2">
      <c r="A30" s="10">
        <v>17</v>
      </c>
      <c r="B30" s="10">
        <v>22</v>
      </c>
      <c r="C30" s="11" t="s">
        <v>14</v>
      </c>
      <c r="D30" s="16"/>
      <c r="E30" s="16"/>
      <c r="F30" s="15"/>
      <c r="G30" s="26" t="s">
        <v>27</v>
      </c>
    </row>
    <row r="31" spans="1:7" s="4" customFormat="1" ht="71.25" x14ac:dyDescent="0.2">
      <c r="A31" s="10">
        <v>14</v>
      </c>
      <c r="B31" s="10">
        <v>21</v>
      </c>
      <c r="C31" s="11" t="s">
        <v>13</v>
      </c>
      <c r="D31" s="16">
        <v>40924</v>
      </c>
      <c r="E31" s="50">
        <v>21446</v>
      </c>
      <c r="F31" s="31">
        <f>21446/40924*100</f>
        <v>52.404457042322349</v>
      </c>
      <c r="G31" s="26"/>
    </row>
    <row r="32" spans="1:7" s="4" customFormat="1" ht="42.75" x14ac:dyDescent="0.2">
      <c r="A32" s="10">
        <v>15</v>
      </c>
      <c r="B32" s="10">
        <v>22</v>
      </c>
      <c r="C32" s="11" t="s">
        <v>48</v>
      </c>
      <c r="D32" s="16">
        <v>8262</v>
      </c>
      <c r="E32" s="16">
        <v>8014</v>
      </c>
      <c r="F32" s="15">
        <f>E32/D32*100</f>
        <v>96.998305495037513</v>
      </c>
      <c r="G32" s="26"/>
    </row>
    <row r="33" spans="1:7" s="4" customFormat="1" ht="42.75" x14ac:dyDescent="0.2">
      <c r="A33" s="10">
        <v>16</v>
      </c>
      <c r="B33" s="10">
        <v>29</v>
      </c>
      <c r="C33" s="11" t="s">
        <v>15</v>
      </c>
      <c r="D33" s="16">
        <v>0</v>
      </c>
      <c r="E33" s="16">
        <v>0</v>
      </c>
      <c r="F33" s="15">
        <v>0</v>
      </c>
    </row>
    <row r="34" spans="1:7" s="4" customFormat="1" ht="42.75" x14ac:dyDescent="0.2">
      <c r="A34" s="10">
        <v>17</v>
      </c>
      <c r="B34" s="10">
        <v>30</v>
      </c>
      <c r="C34" s="11" t="s">
        <v>16</v>
      </c>
      <c r="D34" s="16">
        <v>0</v>
      </c>
      <c r="E34" s="16">
        <v>0</v>
      </c>
      <c r="F34" s="15">
        <v>0</v>
      </c>
    </row>
    <row r="35" spans="1:7" s="4" customFormat="1" ht="28.5" x14ac:dyDescent="0.2">
      <c r="A35" s="10">
        <v>18</v>
      </c>
      <c r="B35" s="10">
        <v>33</v>
      </c>
      <c r="C35" s="11" t="s">
        <v>17</v>
      </c>
      <c r="D35" s="16">
        <v>0</v>
      </c>
      <c r="E35" s="16">
        <v>0</v>
      </c>
      <c r="F35" s="15">
        <v>0</v>
      </c>
    </row>
    <row r="36" spans="1:7" s="4" customFormat="1" ht="42.75" x14ac:dyDescent="0.2">
      <c r="A36" s="10">
        <v>19</v>
      </c>
      <c r="B36" s="10">
        <v>34</v>
      </c>
      <c r="C36" s="11" t="s">
        <v>18</v>
      </c>
      <c r="D36" s="16" t="s">
        <v>28</v>
      </c>
      <c r="E36" s="16" t="s">
        <v>28</v>
      </c>
      <c r="F36" s="15"/>
    </row>
    <row r="37" spans="1:7" s="4" customFormat="1" ht="42.75" x14ac:dyDescent="0.2">
      <c r="A37" s="10">
        <v>20</v>
      </c>
      <c r="B37" s="10">
        <v>37</v>
      </c>
      <c r="C37" s="11" t="s">
        <v>19</v>
      </c>
      <c r="D37" s="16">
        <v>195</v>
      </c>
      <c r="E37" s="16">
        <v>119</v>
      </c>
      <c r="F37" s="15">
        <f>119*100/195</f>
        <v>61.025641025641029</v>
      </c>
    </row>
    <row r="38" spans="1:7" s="4" customFormat="1" ht="42.75" hidden="1" x14ac:dyDescent="0.2">
      <c r="A38" s="10">
        <v>21</v>
      </c>
      <c r="B38" s="10">
        <v>38</v>
      </c>
      <c r="C38" s="11" t="s">
        <v>30</v>
      </c>
      <c r="D38" s="16"/>
      <c r="E38" s="16"/>
      <c r="F38" s="15"/>
      <c r="G38" s="26" t="s">
        <v>27</v>
      </c>
    </row>
    <row r="39" spans="1:7" s="4" customFormat="1" ht="42.75" hidden="1" x14ac:dyDescent="0.2">
      <c r="A39" s="10">
        <v>22</v>
      </c>
      <c r="B39" s="10">
        <v>47</v>
      </c>
      <c r="C39" s="51" t="s">
        <v>31</v>
      </c>
      <c r="D39" s="16"/>
      <c r="E39" s="16"/>
      <c r="F39" s="15"/>
      <c r="G39" s="26" t="s">
        <v>27</v>
      </c>
    </row>
    <row r="40" spans="1:7" s="4" customFormat="1" ht="42.75" hidden="1" x14ac:dyDescent="0.2">
      <c r="A40" s="10">
        <v>23</v>
      </c>
      <c r="B40" s="10">
        <v>49</v>
      </c>
      <c r="C40" s="11" t="s">
        <v>20</v>
      </c>
      <c r="D40" s="16"/>
      <c r="E40" s="16"/>
      <c r="F40" s="15"/>
      <c r="G40" s="26" t="s">
        <v>27</v>
      </c>
    </row>
    <row r="41" spans="1:7" s="4" customFormat="1" ht="57" hidden="1" x14ac:dyDescent="0.2">
      <c r="A41" s="10">
        <v>24</v>
      </c>
      <c r="B41" s="10">
        <v>50</v>
      </c>
      <c r="C41" s="11" t="s">
        <v>32</v>
      </c>
      <c r="D41" s="16"/>
      <c r="E41" s="16"/>
      <c r="F41" s="15"/>
      <c r="G41" s="26" t="s">
        <v>27</v>
      </c>
    </row>
    <row r="42" spans="1:7" s="4" customFormat="1" ht="42.75" x14ac:dyDescent="0.2">
      <c r="A42" s="10">
        <v>21</v>
      </c>
      <c r="B42" s="10">
        <v>38</v>
      </c>
      <c r="C42" s="11" t="s">
        <v>30</v>
      </c>
      <c r="D42" s="16">
        <v>176</v>
      </c>
      <c r="E42" s="16">
        <v>30</v>
      </c>
      <c r="F42" s="15">
        <f>30*100/176</f>
        <v>17.045454545454547</v>
      </c>
      <c r="G42" s="26"/>
    </row>
    <row r="43" spans="1:7" s="4" customFormat="1" ht="42.75" x14ac:dyDescent="0.2">
      <c r="A43" s="10">
        <v>22</v>
      </c>
      <c r="B43" s="10">
        <v>47</v>
      </c>
      <c r="C43" s="11" t="s">
        <v>31</v>
      </c>
      <c r="D43" s="16">
        <f>2053+491</f>
        <v>2544</v>
      </c>
      <c r="E43" s="16">
        <f>1609+217</f>
        <v>1826</v>
      </c>
      <c r="F43" s="15">
        <f>E43*100/D43</f>
        <v>71.776729559748432</v>
      </c>
      <c r="G43" s="26"/>
    </row>
    <row r="44" spans="1:7" s="4" customFormat="1" ht="42.75" x14ac:dyDescent="0.2">
      <c r="A44" s="10">
        <v>23</v>
      </c>
      <c r="B44" s="10">
        <v>49</v>
      </c>
      <c r="C44" s="11" t="s">
        <v>20</v>
      </c>
      <c r="D44" s="16">
        <v>12098</v>
      </c>
      <c r="E44" s="16">
        <v>0</v>
      </c>
      <c r="F44" s="15">
        <v>0</v>
      </c>
      <c r="G44" s="26"/>
    </row>
    <row r="45" spans="1:7" s="4" customFormat="1" ht="57" x14ac:dyDescent="0.2">
      <c r="A45" s="10">
        <v>24</v>
      </c>
      <c r="B45" s="10">
        <v>50</v>
      </c>
      <c r="C45" s="11" t="s">
        <v>32</v>
      </c>
      <c r="D45" s="16">
        <v>46215</v>
      </c>
      <c r="E45" s="16">
        <f>2761+3814</f>
        <v>6575</v>
      </c>
      <c r="F45" s="15">
        <f>E45*100/D45</f>
        <v>14.226982581412962</v>
      </c>
      <c r="G45" s="26"/>
    </row>
    <row r="46" spans="1:7" s="4" customFormat="1" ht="42.75" x14ac:dyDescent="0.2">
      <c r="A46" s="10">
        <v>25</v>
      </c>
      <c r="B46" s="10">
        <v>53</v>
      </c>
      <c r="C46" s="11" t="s">
        <v>21</v>
      </c>
      <c r="D46" s="12">
        <v>40646</v>
      </c>
      <c r="E46" s="14">
        <v>40646</v>
      </c>
      <c r="F46" s="15">
        <f>E46*100/D46</f>
        <v>100</v>
      </c>
    </row>
    <row r="47" spans="1:7" x14ac:dyDescent="0.2">
      <c r="B47" s="18"/>
      <c r="C47" s="19"/>
      <c r="D47" s="20"/>
      <c r="E47" s="20"/>
      <c r="F47" s="20"/>
    </row>
    <row r="48" spans="1:7" x14ac:dyDescent="0.2">
      <c r="B48" s="18"/>
      <c r="C48" s="19"/>
      <c r="D48" s="20"/>
      <c r="E48" s="20"/>
      <c r="F48" s="20"/>
    </row>
    <row r="49" spans="1:6" ht="15" customHeight="1" x14ac:dyDescent="0.2">
      <c r="A49" s="21" t="s">
        <v>41</v>
      </c>
      <c r="B49" s="19"/>
      <c r="D49" s="20" t="s">
        <v>42</v>
      </c>
      <c r="F49" s="20"/>
    </row>
    <row r="50" spans="1:6" x14ac:dyDescent="0.2">
      <c r="A50" s="18"/>
      <c r="B50" s="19"/>
      <c r="C50" s="20" t="s">
        <v>40</v>
      </c>
      <c r="E50" s="20"/>
      <c r="F50" s="20"/>
    </row>
    <row r="51" spans="1:6" x14ac:dyDescent="0.2">
      <c r="A51" s="18"/>
      <c r="B51" s="19"/>
      <c r="C51" s="20"/>
      <c r="D51" s="20"/>
      <c r="E51" s="20"/>
      <c r="F51" s="20"/>
    </row>
    <row r="52" spans="1:6" x14ac:dyDescent="0.2">
      <c r="A52" s="18"/>
      <c r="B52" s="19"/>
      <c r="C52" s="20"/>
      <c r="D52" s="20"/>
      <c r="E52" s="20"/>
      <c r="F52" s="20"/>
    </row>
    <row r="53" spans="1:6" x14ac:dyDescent="0.2">
      <c r="A53" s="21" t="s">
        <v>46</v>
      </c>
      <c r="B53" s="19"/>
      <c r="C53" s="20"/>
      <c r="D53" s="20"/>
      <c r="E53" s="20"/>
      <c r="F53" s="20"/>
    </row>
    <row r="54" spans="1:6" x14ac:dyDescent="0.2">
      <c r="B54" s="18"/>
      <c r="C54" s="19"/>
      <c r="D54" s="20"/>
      <c r="E54" s="20"/>
      <c r="F54" s="20"/>
    </row>
    <row r="55" spans="1:6" x14ac:dyDescent="0.2">
      <c r="B55" s="18"/>
      <c r="C55" s="19"/>
      <c r="D55" s="20"/>
      <c r="E55" s="20"/>
      <c r="F55" s="20"/>
    </row>
    <row r="56" spans="1:6" x14ac:dyDescent="0.2">
      <c r="B56" s="18"/>
      <c r="C56" s="19"/>
      <c r="D56" s="20"/>
      <c r="E56" s="20"/>
      <c r="F56" s="20"/>
    </row>
    <row r="57" spans="1:6" x14ac:dyDescent="0.2">
      <c r="B57" s="18"/>
      <c r="C57" s="19"/>
      <c r="D57" s="20"/>
      <c r="E57" s="20"/>
      <c r="F57" s="20"/>
    </row>
    <row r="58" spans="1:6" x14ac:dyDescent="0.2">
      <c r="B58" s="18"/>
      <c r="C58" s="19"/>
      <c r="D58" s="20"/>
      <c r="E58" s="20"/>
      <c r="F58" s="20"/>
    </row>
    <row r="59" spans="1:6" ht="15.75" x14ac:dyDescent="0.25">
      <c r="B59" s="22"/>
      <c r="C59" s="23"/>
      <c r="D59" s="24"/>
      <c r="E59" s="24"/>
      <c r="F59" s="24"/>
    </row>
    <row r="60" spans="1:6" ht="15.75" x14ac:dyDescent="0.25">
      <c r="B60" s="22"/>
      <c r="C60" s="23"/>
      <c r="D60" s="24"/>
      <c r="E60" s="24"/>
      <c r="F60" s="24"/>
    </row>
    <row r="61" spans="1:6" ht="15.75" x14ac:dyDescent="0.25">
      <c r="B61" s="22"/>
      <c r="C61" s="23"/>
      <c r="D61" s="24"/>
      <c r="E61" s="24"/>
      <c r="F61" s="24"/>
    </row>
    <row r="62" spans="1:6" ht="15.75" x14ac:dyDescent="0.25">
      <c r="B62" s="22"/>
      <c r="C62" s="23"/>
      <c r="D62" s="24"/>
      <c r="E62" s="24"/>
      <c r="F62" s="24"/>
    </row>
    <row r="63" spans="1:6" ht="15.75" x14ac:dyDescent="0.25">
      <c r="B63" s="22"/>
      <c r="C63" s="23"/>
      <c r="D63" s="24"/>
      <c r="E63" s="24"/>
      <c r="F63" s="24"/>
    </row>
    <row r="64" spans="1:6" ht="15.75" x14ac:dyDescent="0.25">
      <c r="B64" s="22"/>
      <c r="C64" s="23"/>
      <c r="D64" s="24"/>
      <c r="E64" s="24"/>
      <c r="F64" s="24"/>
    </row>
    <row r="65" spans="2:6" ht="15.75" x14ac:dyDescent="0.25">
      <c r="B65" s="22"/>
      <c r="C65" s="23"/>
      <c r="D65" s="24"/>
      <c r="E65" s="24"/>
      <c r="F65" s="24"/>
    </row>
    <row r="66" spans="2:6" ht="15.75" x14ac:dyDescent="0.25">
      <c r="B66" s="22"/>
      <c r="C66" s="23"/>
      <c r="D66" s="24"/>
      <c r="E66" s="24"/>
      <c r="F66" s="24"/>
    </row>
    <row r="67" spans="2:6" ht="15.75" x14ac:dyDescent="0.25">
      <c r="B67" s="22"/>
      <c r="C67" s="23"/>
      <c r="D67" s="24"/>
      <c r="E67" s="24"/>
      <c r="F67" s="24"/>
    </row>
    <row r="68" spans="2:6" ht="15.75" x14ac:dyDescent="0.25">
      <c r="B68" s="22"/>
      <c r="C68" s="23"/>
      <c r="D68" s="24"/>
      <c r="E68" s="24"/>
      <c r="F68" s="24"/>
    </row>
    <row r="69" spans="2:6" ht="15.75" x14ac:dyDescent="0.25">
      <c r="B69" s="22"/>
      <c r="C69" s="23"/>
      <c r="D69" s="24"/>
      <c r="E69" s="24"/>
      <c r="F69" s="24"/>
    </row>
    <row r="70" spans="2:6" ht="15.75" x14ac:dyDescent="0.25">
      <c r="B70" s="22"/>
      <c r="C70" s="23"/>
      <c r="D70" s="24"/>
      <c r="E70" s="24"/>
      <c r="F70" s="24"/>
    </row>
    <row r="71" spans="2:6" ht="15.75" x14ac:dyDescent="0.25">
      <c r="B71" s="22"/>
      <c r="C71" s="23"/>
      <c r="D71" s="24"/>
      <c r="E71" s="24"/>
      <c r="F71" s="24"/>
    </row>
    <row r="72" spans="2:6" ht="15.75" x14ac:dyDescent="0.25">
      <c r="B72" s="22"/>
      <c r="C72" s="23"/>
      <c r="D72" s="24"/>
      <c r="E72" s="24"/>
      <c r="F72" s="24"/>
    </row>
    <row r="73" spans="2:6" ht="15.75" x14ac:dyDescent="0.25">
      <c r="B73" s="22"/>
      <c r="C73" s="23"/>
      <c r="D73" s="24"/>
      <c r="E73" s="24"/>
      <c r="F73" s="24"/>
    </row>
    <row r="74" spans="2:6" ht="15.75" x14ac:dyDescent="0.25">
      <c r="B74" s="22"/>
      <c r="C74" s="23"/>
      <c r="D74" s="24"/>
      <c r="E74" s="24"/>
      <c r="F74" s="24"/>
    </row>
    <row r="75" spans="2:6" ht="15.75" x14ac:dyDescent="0.25">
      <c r="B75" s="22"/>
      <c r="C75" s="23"/>
      <c r="D75" s="24"/>
      <c r="E75" s="24"/>
      <c r="F75" s="24"/>
    </row>
    <row r="76" spans="2:6" ht="15.75" x14ac:dyDescent="0.25">
      <c r="B76" s="22"/>
      <c r="C76" s="23"/>
      <c r="D76" s="24"/>
      <c r="E76" s="24"/>
      <c r="F76" s="24"/>
    </row>
    <row r="77" spans="2:6" ht="15.75" x14ac:dyDescent="0.25">
      <c r="B77" s="22"/>
      <c r="C77" s="23"/>
      <c r="D77" s="24"/>
      <c r="E77" s="24"/>
      <c r="F77" s="24"/>
    </row>
    <row r="78" spans="2:6" ht="15.75" x14ac:dyDescent="0.25">
      <c r="B78" s="22"/>
      <c r="C78" s="23"/>
      <c r="D78" s="24"/>
      <c r="E78" s="24"/>
      <c r="F78" s="24"/>
    </row>
    <row r="79" spans="2:6" ht="15.75" x14ac:dyDescent="0.25">
      <c r="B79" s="22"/>
      <c r="C79" s="23"/>
      <c r="D79" s="24"/>
      <c r="E79" s="24"/>
      <c r="F79" s="24"/>
    </row>
    <row r="80" spans="2:6" ht="15.75" x14ac:dyDescent="0.25">
      <c r="B80" s="22"/>
      <c r="C80" s="23"/>
      <c r="D80" s="24"/>
      <c r="E80" s="24"/>
      <c r="F80" s="24"/>
    </row>
    <row r="81" spans="2:6" ht="15.75" x14ac:dyDescent="0.25">
      <c r="B81" s="22"/>
      <c r="C81" s="23"/>
      <c r="D81" s="24"/>
      <c r="E81" s="24"/>
      <c r="F81" s="24"/>
    </row>
    <row r="82" spans="2:6" ht="15.75" x14ac:dyDescent="0.25">
      <c r="B82" s="22"/>
      <c r="C82" s="23"/>
      <c r="D82" s="24"/>
      <c r="E82" s="24"/>
      <c r="F82" s="24"/>
    </row>
    <row r="83" spans="2:6" ht="15.75" x14ac:dyDescent="0.25">
      <c r="B83" s="22"/>
      <c r="C83" s="23"/>
      <c r="D83" s="24"/>
      <c r="E83" s="24"/>
      <c r="F83" s="24"/>
    </row>
    <row r="84" spans="2:6" ht="15.75" x14ac:dyDescent="0.25">
      <c r="B84" s="22"/>
      <c r="C84" s="23"/>
      <c r="D84" s="24"/>
      <c r="E84" s="24"/>
      <c r="F84" s="24"/>
    </row>
    <row r="85" spans="2:6" ht="15.75" x14ac:dyDescent="0.25">
      <c r="B85" s="22"/>
      <c r="C85" s="23"/>
      <c r="D85" s="24"/>
      <c r="E85" s="24"/>
      <c r="F85" s="24"/>
    </row>
    <row r="86" spans="2:6" ht="15.75" x14ac:dyDescent="0.25">
      <c r="B86" s="22"/>
      <c r="C86" s="23"/>
      <c r="D86" s="24"/>
      <c r="E86" s="24"/>
      <c r="F86" s="24"/>
    </row>
    <row r="87" spans="2:6" ht="15.75" x14ac:dyDescent="0.25">
      <c r="B87" s="22"/>
      <c r="C87" s="23"/>
      <c r="D87" s="24"/>
      <c r="E87" s="24"/>
      <c r="F87" s="24"/>
    </row>
    <row r="88" spans="2:6" ht="15.75" x14ac:dyDescent="0.25">
      <c r="B88" s="22"/>
      <c r="C88" s="23"/>
      <c r="D88" s="24"/>
      <c r="E88" s="24"/>
      <c r="F88" s="24"/>
    </row>
    <row r="89" spans="2:6" ht="15.75" x14ac:dyDescent="0.25">
      <c r="B89" s="22"/>
      <c r="C89" s="23"/>
      <c r="D89" s="24"/>
      <c r="E89" s="24"/>
      <c r="F89" s="24"/>
    </row>
    <row r="90" spans="2:6" ht="15.75" x14ac:dyDescent="0.25">
      <c r="B90" s="22"/>
      <c r="C90" s="23"/>
      <c r="D90" s="24"/>
      <c r="E90" s="24"/>
      <c r="F90" s="24"/>
    </row>
    <row r="91" spans="2:6" ht="15.75" x14ac:dyDescent="0.25">
      <c r="B91" s="22"/>
      <c r="C91" s="23"/>
      <c r="D91" s="24"/>
      <c r="E91" s="24"/>
      <c r="F91" s="24"/>
    </row>
    <row r="92" spans="2:6" ht="15.75" x14ac:dyDescent="0.25">
      <c r="B92" s="22"/>
      <c r="C92" s="23"/>
      <c r="D92" s="24"/>
      <c r="E92" s="24"/>
      <c r="F92" s="24"/>
    </row>
    <row r="93" spans="2:6" ht="15.75" x14ac:dyDescent="0.25">
      <c r="B93" s="22"/>
      <c r="C93" s="23"/>
      <c r="D93" s="24"/>
      <c r="E93" s="24"/>
      <c r="F93" s="24"/>
    </row>
    <row r="94" spans="2:6" ht="15.75" x14ac:dyDescent="0.25">
      <c r="B94" s="22"/>
      <c r="C94" s="23"/>
      <c r="D94" s="24"/>
      <c r="E94" s="24"/>
      <c r="F94" s="24"/>
    </row>
    <row r="95" spans="2:6" ht="15.75" x14ac:dyDescent="0.25">
      <c r="B95" s="22"/>
      <c r="C95" s="23"/>
      <c r="D95" s="24"/>
      <c r="E95" s="24"/>
      <c r="F95" s="24"/>
    </row>
    <row r="96" spans="2:6" ht="15.75" x14ac:dyDescent="0.25">
      <c r="B96" s="22"/>
      <c r="C96" s="23"/>
      <c r="D96" s="24"/>
      <c r="E96" s="24"/>
      <c r="F96" s="24"/>
    </row>
    <row r="97" spans="2:6" ht="15.75" x14ac:dyDescent="0.25">
      <c r="B97" s="22"/>
      <c r="C97" s="23"/>
      <c r="D97" s="24"/>
      <c r="E97" s="24"/>
      <c r="F97" s="24"/>
    </row>
    <row r="98" spans="2:6" ht="15.75" x14ac:dyDescent="0.25">
      <c r="B98" s="22"/>
      <c r="C98" s="23"/>
      <c r="D98" s="24"/>
      <c r="E98" s="24"/>
      <c r="F98" s="24"/>
    </row>
    <row r="99" spans="2:6" ht="15.75" x14ac:dyDescent="0.25">
      <c r="B99" s="22"/>
      <c r="C99" s="23"/>
      <c r="D99" s="24"/>
      <c r="E99" s="24"/>
      <c r="F99" s="24"/>
    </row>
    <row r="100" spans="2:6" ht="15.75" x14ac:dyDescent="0.25">
      <c r="B100" s="22"/>
      <c r="C100" s="23"/>
      <c r="D100" s="24"/>
      <c r="E100" s="24"/>
      <c r="F100" s="24"/>
    </row>
    <row r="101" spans="2:6" ht="15.75" x14ac:dyDescent="0.25">
      <c r="B101" s="22"/>
      <c r="C101" s="23"/>
      <c r="D101" s="24"/>
      <c r="E101" s="24"/>
      <c r="F101" s="24"/>
    </row>
    <row r="102" spans="2:6" ht="15.75" x14ac:dyDescent="0.25">
      <c r="B102" s="22"/>
      <c r="C102" s="23"/>
      <c r="D102" s="24"/>
      <c r="E102" s="24"/>
      <c r="F102" s="24"/>
    </row>
    <row r="103" spans="2:6" ht="15.75" x14ac:dyDescent="0.25">
      <c r="B103" s="22"/>
      <c r="C103" s="23"/>
      <c r="D103" s="24"/>
      <c r="E103" s="24"/>
      <c r="F103" s="24"/>
    </row>
    <row r="104" spans="2:6" ht="15.75" x14ac:dyDescent="0.25">
      <c r="B104" s="22"/>
      <c r="C104" s="23"/>
      <c r="D104" s="24"/>
      <c r="E104" s="24"/>
      <c r="F104" s="24"/>
    </row>
    <row r="105" spans="2:6" ht="15.75" x14ac:dyDescent="0.25">
      <c r="B105" s="22"/>
      <c r="C105" s="23"/>
      <c r="D105" s="24"/>
      <c r="E105" s="24"/>
      <c r="F105" s="24"/>
    </row>
    <row r="106" spans="2:6" ht="15.75" x14ac:dyDescent="0.25">
      <c r="B106" s="22"/>
      <c r="C106" s="23"/>
      <c r="D106" s="24"/>
      <c r="E106" s="24"/>
      <c r="F106" s="24"/>
    </row>
    <row r="107" spans="2:6" ht="15.75" x14ac:dyDescent="0.25">
      <c r="B107" s="22"/>
      <c r="C107" s="23"/>
      <c r="D107" s="24"/>
      <c r="E107" s="24"/>
      <c r="F107" s="24"/>
    </row>
    <row r="108" spans="2:6" ht="15.75" x14ac:dyDescent="0.25">
      <c r="B108" s="22"/>
      <c r="C108" s="23"/>
      <c r="D108" s="24"/>
      <c r="E108" s="24"/>
      <c r="F108" s="24"/>
    </row>
    <row r="109" spans="2:6" ht="15.75" x14ac:dyDescent="0.25">
      <c r="B109" s="22"/>
      <c r="C109" s="23"/>
      <c r="D109" s="24"/>
      <c r="E109" s="24"/>
      <c r="F109" s="24"/>
    </row>
    <row r="110" spans="2:6" ht="15.75" x14ac:dyDescent="0.25">
      <c r="B110" s="22"/>
      <c r="C110" s="23"/>
      <c r="D110" s="24"/>
      <c r="E110" s="24"/>
      <c r="F110" s="24"/>
    </row>
    <row r="111" spans="2:6" ht="15.75" x14ac:dyDescent="0.25">
      <c r="B111" s="22"/>
      <c r="C111" s="23"/>
      <c r="D111" s="24"/>
      <c r="E111" s="24"/>
      <c r="F111" s="24"/>
    </row>
    <row r="112" spans="2:6" ht="15.75" x14ac:dyDescent="0.25">
      <c r="B112" s="22"/>
      <c r="C112" s="23"/>
      <c r="D112" s="24"/>
      <c r="E112" s="24"/>
      <c r="F112" s="24"/>
    </row>
    <row r="113" spans="2:6" ht="15.75" x14ac:dyDescent="0.25">
      <c r="B113" s="22"/>
      <c r="C113" s="23"/>
      <c r="D113" s="24"/>
      <c r="E113" s="24"/>
      <c r="F113" s="24"/>
    </row>
    <row r="114" spans="2:6" ht="15.75" x14ac:dyDescent="0.25">
      <c r="B114" s="22"/>
      <c r="C114" s="23"/>
      <c r="D114" s="24"/>
      <c r="E114" s="24"/>
      <c r="F114" s="24"/>
    </row>
    <row r="115" spans="2:6" ht="15.75" x14ac:dyDescent="0.25">
      <c r="B115" s="22"/>
      <c r="C115" s="23"/>
      <c r="D115" s="24"/>
      <c r="E115" s="24"/>
      <c r="F115" s="24"/>
    </row>
    <row r="116" spans="2:6" ht="15.75" x14ac:dyDescent="0.25">
      <c r="B116" s="22"/>
      <c r="C116" s="23"/>
      <c r="D116" s="24"/>
      <c r="E116" s="24"/>
      <c r="F116" s="24"/>
    </row>
    <row r="117" spans="2:6" ht="15.75" x14ac:dyDescent="0.25">
      <c r="B117" s="22"/>
      <c r="C117" s="23"/>
      <c r="D117" s="24"/>
      <c r="E117" s="24"/>
      <c r="F117" s="24"/>
    </row>
    <row r="118" spans="2:6" ht="15.75" x14ac:dyDescent="0.25">
      <c r="B118" s="22"/>
      <c r="C118" s="23"/>
      <c r="D118" s="24"/>
      <c r="E118" s="24"/>
      <c r="F118" s="24"/>
    </row>
    <row r="119" spans="2:6" ht="15.75" x14ac:dyDescent="0.25">
      <c r="B119" s="22"/>
      <c r="C119" s="23"/>
      <c r="D119" s="24"/>
      <c r="E119" s="24"/>
      <c r="F119" s="24"/>
    </row>
    <row r="120" spans="2:6" ht="15.75" x14ac:dyDescent="0.25">
      <c r="B120" s="22"/>
      <c r="C120" s="23"/>
      <c r="D120" s="24"/>
      <c r="E120" s="24"/>
      <c r="F120" s="24"/>
    </row>
    <row r="121" spans="2:6" ht="15.75" x14ac:dyDescent="0.25">
      <c r="B121" s="22"/>
      <c r="C121" s="23"/>
      <c r="D121" s="24"/>
      <c r="E121" s="24"/>
      <c r="F121" s="24"/>
    </row>
    <row r="122" spans="2:6" ht="15.75" x14ac:dyDescent="0.25">
      <c r="B122" s="22"/>
      <c r="C122" s="23"/>
      <c r="D122" s="24"/>
      <c r="E122" s="24"/>
      <c r="F122" s="24"/>
    </row>
    <row r="123" spans="2:6" ht="15.75" x14ac:dyDescent="0.25">
      <c r="B123" s="22"/>
      <c r="C123" s="23"/>
      <c r="D123" s="24"/>
      <c r="E123" s="24"/>
      <c r="F123" s="24"/>
    </row>
    <row r="124" spans="2:6" ht="15.75" x14ac:dyDescent="0.25">
      <c r="B124" s="22"/>
      <c r="C124" s="23"/>
      <c r="D124" s="24"/>
      <c r="E124" s="24"/>
      <c r="F124" s="24"/>
    </row>
    <row r="125" spans="2:6" ht="15.75" x14ac:dyDescent="0.25">
      <c r="B125" s="22"/>
      <c r="C125" s="23"/>
      <c r="D125" s="24"/>
      <c r="E125" s="24"/>
      <c r="F125" s="24"/>
    </row>
    <row r="126" spans="2:6" ht="15.75" x14ac:dyDescent="0.25">
      <c r="B126" s="22"/>
      <c r="C126" s="23"/>
      <c r="D126" s="24"/>
      <c r="E126" s="24"/>
      <c r="F126" s="24"/>
    </row>
    <row r="127" spans="2:6" ht="15.75" x14ac:dyDescent="0.25">
      <c r="B127" s="22"/>
      <c r="C127" s="23"/>
      <c r="D127" s="24"/>
      <c r="E127" s="24"/>
      <c r="F127" s="24"/>
    </row>
    <row r="128" spans="2:6" ht="15.75" x14ac:dyDescent="0.25">
      <c r="B128" s="22"/>
      <c r="C128" s="23"/>
      <c r="D128" s="24"/>
      <c r="E128" s="24"/>
      <c r="F128" s="24"/>
    </row>
    <row r="129" spans="2:6" ht="15.75" x14ac:dyDescent="0.25">
      <c r="B129" s="22"/>
      <c r="C129" s="23"/>
      <c r="D129" s="24"/>
      <c r="E129" s="24"/>
      <c r="F129" s="24"/>
    </row>
    <row r="130" spans="2:6" ht="15.75" x14ac:dyDescent="0.25">
      <c r="B130" s="22"/>
      <c r="C130" s="23"/>
      <c r="D130" s="24"/>
      <c r="E130" s="24"/>
      <c r="F130" s="24"/>
    </row>
    <row r="131" spans="2:6" ht="15.75" x14ac:dyDescent="0.25">
      <c r="B131" s="22"/>
      <c r="C131" s="23"/>
      <c r="D131" s="24"/>
      <c r="E131" s="24"/>
      <c r="F131" s="24"/>
    </row>
    <row r="132" spans="2:6" ht="15.75" x14ac:dyDescent="0.25">
      <c r="B132" s="22"/>
      <c r="C132" s="23"/>
      <c r="D132" s="24"/>
      <c r="E132" s="24"/>
      <c r="F132" s="24"/>
    </row>
    <row r="133" spans="2:6" ht="15.75" x14ac:dyDescent="0.25">
      <c r="B133" s="22"/>
      <c r="C133" s="23"/>
      <c r="D133" s="24"/>
      <c r="E133" s="24"/>
      <c r="F133" s="24"/>
    </row>
    <row r="134" spans="2:6" ht="15.75" x14ac:dyDescent="0.25">
      <c r="B134" s="22"/>
      <c r="C134" s="23"/>
      <c r="D134" s="24"/>
      <c r="E134" s="24"/>
      <c r="F134" s="24"/>
    </row>
    <row r="135" spans="2:6" ht="15.75" x14ac:dyDescent="0.25">
      <c r="B135" s="22"/>
      <c r="C135" s="23"/>
      <c r="D135" s="24"/>
      <c r="E135" s="24"/>
      <c r="F135" s="24"/>
    </row>
    <row r="136" spans="2:6" ht="15.75" x14ac:dyDescent="0.25">
      <c r="B136" s="22"/>
      <c r="C136" s="23"/>
      <c r="D136" s="24"/>
      <c r="E136" s="24"/>
      <c r="F136" s="24"/>
    </row>
    <row r="137" spans="2:6" ht="15.75" x14ac:dyDescent="0.25">
      <c r="B137" s="22"/>
      <c r="C137" s="23"/>
      <c r="D137" s="24"/>
      <c r="E137" s="24"/>
      <c r="F137" s="24"/>
    </row>
    <row r="138" spans="2:6" ht="15.75" x14ac:dyDescent="0.25">
      <c r="B138" s="22"/>
      <c r="C138" s="23"/>
      <c r="D138" s="24"/>
      <c r="E138" s="24"/>
      <c r="F138" s="24"/>
    </row>
    <row r="139" spans="2:6" ht="15.75" x14ac:dyDescent="0.25">
      <c r="B139" s="22"/>
      <c r="C139" s="23"/>
      <c r="D139" s="24"/>
      <c r="E139" s="24"/>
      <c r="F139" s="24"/>
    </row>
    <row r="140" spans="2:6" ht="15.75" x14ac:dyDescent="0.25">
      <c r="B140" s="22"/>
      <c r="C140" s="23"/>
      <c r="D140" s="24"/>
      <c r="E140" s="24"/>
      <c r="F140" s="24"/>
    </row>
    <row r="141" spans="2:6" ht="15.75" x14ac:dyDescent="0.25">
      <c r="B141" s="22"/>
      <c r="C141" s="23"/>
      <c r="D141" s="24"/>
      <c r="E141" s="24"/>
      <c r="F141" s="24"/>
    </row>
    <row r="142" spans="2:6" ht="15.75" x14ac:dyDescent="0.25">
      <c r="B142" s="22"/>
      <c r="C142" s="23"/>
      <c r="D142" s="24"/>
      <c r="E142" s="24"/>
      <c r="F142" s="24"/>
    </row>
    <row r="143" spans="2:6" ht="15.75" x14ac:dyDescent="0.25">
      <c r="B143" s="22"/>
      <c r="C143" s="23"/>
      <c r="D143" s="24"/>
      <c r="E143" s="24"/>
      <c r="F143" s="24"/>
    </row>
    <row r="144" spans="2:6" ht="15.75" x14ac:dyDescent="0.25">
      <c r="B144" s="22"/>
      <c r="C144" s="23"/>
      <c r="D144" s="24"/>
      <c r="E144" s="24"/>
      <c r="F144" s="24"/>
    </row>
    <row r="145" spans="2:6" ht="15.75" x14ac:dyDescent="0.25">
      <c r="B145" s="22"/>
      <c r="C145" s="23"/>
      <c r="D145" s="24"/>
      <c r="E145" s="24"/>
      <c r="F145" s="24"/>
    </row>
    <row r="146" spans="2:6" ht="15.75" x14ac:dyDescent="0.25">
      <c r="B146" s="22"/>
      <c r="C146" s="23"/>
      <c r="D146" s="24"/>
      <c r="E146" s="24"/>
      <c r="F146" s="24"/>
    </row>
    <row r="147" spans="2:6" ht="15.75" x14ac:dyDescent="0.25">
      <c r="B147" s="22"/>
      <c r="C147" s="23"/>
      <c r="D147" s="24"/>
      <c r="E147" s="24"/>
      <c r="F147" s="24"/>
    </row>
    <row r="148" spans="2:6" ht="15.75" x14ac:dyDescent="0.25">
      <c r="B148" s="22"/>
      <c r="C148" s="23"/>
      <c r="D148" s="24"/>
      <c r="E148" s="24"/>
      <c r="F148" s="24"/>
    </row>
    <row r="149" spans="2:6" ht="15.75" x14ac:dyDescent="0.25">
      <c r="B149" s="22"/>
      <c r="C149" s="23"/>
      <c r="D149" s="24"/>
      <c r="E149" s="24"/>
      <c r="F149" s="24"/>
    </row>
    <row r="150" spans="2:6" ht="15.75" x14ac:dyDescent="0.25">
      <c r="B150" s="22"/>
      <c r="C150" s="23"/>
      <c r="D150" s="24"/>
      <c r="E150" s="24"/>
      <c r="F150" s="24"/>
    </row>
    <row r="151" spans="2:6" ht="15.75" x14ac:dyDescent="0.25">
      <c r="B151" s="22"/>
      <c r="C151" s="23"/>
      <c r="D151" s="24"/>
      <c r="E151" s="24"/>
      <c r="F151" s="24"/>
    </row>
    <row r="152" spans="2:6" ht="15.75" x14ac:dyDescent="0.25">
      <c r="B152" s="22"/>
      <c r="C152" s="23"/>
      <c r="D152" s="24"/>
      <c r="E152" s="24"/>
      <c r="F152" s="24"/>
    </row>
    <row r="153" spans="2:6" ht="15.75" x14ac:dyDescent="0.25">
      <c r="B153" s="22"/>
      <c r="C153" s="23"/>
      <c r="D153" s="24"/>
      <c r="E153" s="24"/>
      <c r="F153" s="24"/>
    </row>
    <row r="154" spans="2:6" ht="15.75" x14ac:dyDescent="0.25">
      <c r="B154" s="22"/>
      <c r="C154" s="23"/>
      <c r="D154" s="24"/>
      <c r="E154" s="24"/>
      <c r="F154" s="24"/>
    </row>
    <row r="155" spans="2:6" ht="15.75" x14ac:dyDescent="0.25">
      <c r="B155" s="22"/>
      <c r="C155" s="23"/>
      <c r="D155" s="24"/>
      <c r="E155" s="24"/>
      <c r="F155" s="24"/>
    </row>
    <row r="156" spans="2:6" ht="15.75" x14ac:dyDescent="0.25">
      <c r="B156" s="22"/>
      <c r="C156" s="23"/>
      <c r="D156" s="24"/>
      <c r="E156" s="24"/>
      <c r="F156" s="24"/>
    </row>
    <row r="157" spans="2:6" ht="15.75" x14ac:dyDescent="0.25">
      <c r="B157" s="22"/>
      <c r="C157" s="23"/>
      <c r="D157" s="24"/>
      <c r="E157" s="24"/>
      <c r="F157" s="24"/>
    </row>
    <row r="158" spans="2:6" ht="15.75" x14ac:dyDescent="0.25">
      <c r="B158" s="22"/>
      <c r="C158" s="23"/>
      <c r="D158" s="24"/>
      <c r="E158" s="24"/>
      <c r="F158" s="24"/>
    </row>
    <row r="159" spans="2:6" ht="15.75" x14ac:dyDescent="0.25">
      <c r="B159" s="22"/>
      <c r="C159" s="23"/>
      <c r="D159" s="24"/>
      <c r="E159" s="24"/>
      <c r="F159" s="24"/>
    </row>
    <row r="160" spans="2:6" ht="15.75" x14ac:dyDescent="0.25">
      <c r="B160" s="22"/>
      <c r="C160" s="23"/>
      <c r="D160" s="24"/>
      <c r="E160" s="24"/>
      <c r="F160" s="24"/>
    </row>
    <row r="161" spans="2:6" ht="15.75" x14ac:dyDescent="0.25">
      <c r="B161" s="22"/>
      <c r="C161" s="23"/>
      <c r="D161" s="24"/>
      <c r="E161" s="24"/>
      <c r="F161" s="24"/>
    </row>
    <row r="162" spans="2:6" ht="15.75" x14ac:dyDescent="0.25">
      <c r="B162" s="22"/>
      <c r="C162" s="23"/>
      <c r="D162" s="24"/>
      <c r="E162" s="24"/>
      <c r="F162" s="24"/>
    </row>
    <row r="163" spans="2:6" ht="15.75" x14ac:dyDescent="0.25">
      <c r="B163" s="22"/>
      <c r="C163" s="23"/>
      <c r="D163" s="24"/>
      <c r="E163" s="24"/>
      <c r="F163" s="24"/>
    </row>
    <row r="164" spans="2:6" ht="15.75" x14ac:dyDescent="0.25">
      <c r="B164" s="22"/>
      <c r="C164" s="23"/>
      <c r="D164" s="24"/>
      <c r="E164" s="24"/>
      <c r="F164" s="24"/>
    </row>
    <row r="165" spans="2:6" ht="15.75" x14ac:dyDescent="0.25">
      <c r="B165" s="22"/>
      <c r="C165" s="23"/>
      <c r="D165" s="24"/>
      <c r="E165" s="24"/>
      <c r="F165" s="24"/>
    </row>
    <row r="166" spans="2:6" ht="15.75" x14ac:dyDescent="0.25">
      <c r="B166" s="22"/>
      <c r="C166" s="23"/>
      <c r="D166" s="24"/>
      <c r="E166" s="24"/>
      <c r="F166" s="24"/>
    </row>
    <row r="167" spans="2:6" ht="15.75" x14ac:dyDescent="0.25">
      <c r="B167" s="22"/>
      <c r="C167" s="23"/>
      <c r="D167" s="24"/>
      <c r="E167" s="24"/>
      <c r="F167" s="24"/>
    </row>
    <row r="168" spans="2:6" ht="15.75" x14ac:dyDescent="0.25">
      <c r="B168" s="22"/>
      <c r="C168" s="23"/>
      <c r="D168" s="24"/>
      <c r="E168" s="24"/>
      <c r="F168" s="24"/>
    </row>
    <row r="169" spans="2:6" ht="15.75" x14ac:dyDescent="0.25">
      <c r="B169" s="22"/>
      <c r="C169" s="23"/>
      <c r="D169" s="24"/>
      <c r="E169" s="24"/>
      <c r="F169" s="24"/>
    </row>
    <row r="170" spans="2:6" ht="15.75" x14ac:dyDescent="0.25">
      <c r="B170" s="22"/>
      <c r="C170" s="23"/>
      <c r="D170" s="24"/>
      <c r="E170" s="24"/>
      <c r="F170" s="24"/>
    </row>
    <row r="171" spans="2:6" ht="15.75" x14ac:dyDescent="0.25">
      <c r="B171" s="22"/>
      <c r="C171" s="23"/>
      <c r="D171" s="24"/>
      <c r="E171" s="24"/>
      <c r="F171" s="24"/>
    </row>
    <row r="172" spans="2:6" ht="15.75" x14ac:dyDescent="0.25">
      <c r="B172" s="22"/>
      <c r="C172" s="23"/>
      <c r="D172" s="24"/>
      <c r="E172" s="24"/>
      <c r="F172" s="24"/>
    </row>
    <row r="173" spans="2:6" ht="15.75" x14ac:dyDescent="0.25">
      <c r="B173" s="22"/>
      <c r="C173" s="23"/>
      <c r="D173" s="24"/>
      <c r="E173" s="24"/>
      <c r="F173" s="24"/>
    </row>
    <row r="174" spans="2:6" ht="15.75" x14ac:dyDescent="0.25">
      <c r="B174" s="22"/>
      <c r="C174" s="23"/>
      <c r="D174" s="24"/>
      <c r="E174" s="24"/>
      <c r="F174" s="24"/>
    </row>
    <row r="175" spans="2:6" ht="15.75" x14ac:dyDescent="0.25">
      <c r="B175" s="22"/>
      <c r="C175" s="23"/>
      <c r="D175" s="24"/>
      <c r="E175" s="24"/>
      <c r="F175" s="24"/>
    </row>
    <row r="176" spans="2:6" ht="15.75" x14ac:dyDescent="0.25">
      <c r="B176" s="22"/>
      <c r="C176" s="23"/>
      <c r="D176" s="24"/>
      <c r="E176" s="24"/>
      <c r="F176" s="24"/>
    </row>
    <row r="177" spans="2:6" ht="15.75" x14ac:dyDescent="0.25">
      <c r="B177" s="22"/>
      <c r="C177" s="23"/>
      <c r="D177" s="24"/>
      <c r="E177" s="24"/>
      <c r="F177" s="24"/>
    </row>
    <row r="178" spans="2:6" ht="15.75" x14ac:dyDescent="0.25">
      <c r="B178" s="22"/>
      <c r="C178" s="23"/>
      <c r="D178" s="24"/>
      <c r="E178" s="24"/>
      <c r="F178" s="24"/>
    </row>
    <row r="179" spans="2:6" ht="15.75" x14ac:dyDescent="0.25">
      <c r="B179" s="22"/>
      <c r="C179" s="23"/>
      <c r="D179" s="24"/>
      <c r="E179" s="24"/>
      <c r="F179" s="24"/>
    </row>
    <row r="180" spans="2:6" ht="15.75" x14ac:dyDescent="0.25">
      <c r="B180" s="22"/>
      <c r="C180" s="23"/>
      <c r="D180" s="24"/>
      <c r="E180" s="24"/>
      <c r="F180" s="24"/>
    </row>
    <row r="181" spans="2:6" ht="15.75" x14ac:dyDescent="0.25">
      <c r="B181" s="22"/>
      <c r="C181" s="23"/>
      <c r="D181" s="24"/>
      <c r="E181" s="24"/>
      <c r="F181" s="24"/>
    </row>
    <row r="182" spans="2:6" ht="15.75" x14ac:dyDescent="0.25">
      <c r="B182" s="22"/>
      <c r="C182" s="23"/>
      <c r="D182" s="24"/>
      <c r="E182" s="24"/>
      <c r="F182" s="24"/>
    </row>
    <row r="183" spans="2:6" ht="15.75" x14ac:dyDescent="0.25">
      <c r="B183" s="22"/>
      <c r="C183" s="23"/>
      <c r="D183" s="24"/>
      <c r="E183" s="24"/>
      <c r="F183" s="24"/>
    </row>
    <row r="184" spans="2:6" ht="15.75" x14ac:dyDescent="0.25">
      <c r="B184" s="22"/>
      <c r="C184" s="23"/>
      <c r="D184" s="24"/>
      <c r="E184" s="24"/>
      <c r="F184" s="24"/>
    </row>
    <row r="185" spans="2:6" ht="15.75" x14ac:dyDescent="0.25">
      <c r="B185" s="22"/>
      <c r="C185" s="23"/>
      <c r="D185" s="24"/>
      <c r="E185" s="24"/>
      <c r="F185" s="24"/>
    </row>
    <row r="186" spans="2:6" ht="15.75" x14ac:dyDescent="0.25">
      <c r="B186" s="22"/>
      <c r="C186" s="23"/>
      <c r="D186" s="24"/>
      <c r="E186" s="24"/>
      <c r="F186" s="24"/>
    </row>
    <row r="187" spans="2:6" ht="15.75" x14ac:dyDescent="0.25">
      <c r="B187" s="22"/>
      <c r="C187" s="23"/>
      <c r="D187" s="24"/>
      <c r="E187" s="24"/>
      <c r="F187" s="24"/>
    </row>
    <row r="188" spans="2:6" ht="15.75" x14ac:dyDescent="0.25">
      <c r="B188" s="22"/>
      <c r="C188" s="23"/>
      <c r="D188" s="24"/>
      <c r="E188" s="24"/>
      <c r="F188" s="24"/>
    </row>
    <row r="189" spans="2:6" ht="15.75" x14ac:dyDescent="0.25">
      <c r="B189" s="22"/>
      <c r="C189" s="23"/>
      <c r="D189" s="24"/>
      <c r="E189" s="24"/>
      <c r="F189" s="24"/>
    </row>
    <row r="190" spans="2:6" ht="15.75" x14ac:dyDescent="0.25">
      <c r="B190" s="22"/>
      <c r="C190" s="23"/>
      <c r="D190" s="24"/>
      <c r="E190" s="24"/>
      <c r="F190" s="24"/>
    </row>
  </sheetData>
  <mergeCells count="10">
    <mergeCell ref="A12:A13"/>
    <mergeCell ref="B6:F6"/>
    <mergeCell ref="C7:E7"/>
    <mergeCell ref="C9:E9"/>
    <mergeCell ref="C10:E10"/>
    <mergeCell ref="B12:B13"/>
    <mergeCell ref="C12:C13"/>
    <mergeCell ref="D12:D13"/>
    <mergeCell ref="E12:E13"/>
    <mergeCell ref="F12:F13"/>
  </mergeCells>
  <pageMargins left="0.59055118110236227" right="0.11811023622047245" top="0.39370078740157483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2021-08-25T08:17:26Z</dcterms:modified>
</cp:coreProperties>
</file>